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ckda\Desktop\"/>
    </mc:Choice>
  </mc:AlternateContent>
  <bookViews>
    <workbookView xWindow="360" yWindow="270" windowWidth="14355" windowHeight="6480" activeTab="1"/>
  </bookViews>
  <sheets>
    <sheet name="Summary" sheetId="3" r:id="rId1"/>
    <sheet name="Flushing " sheetId="7" r:id="rId2"/>
    <sheet name="Drop Downs" sheetId="2" state="hidden" r:id="rId3"/>
    <sheet name="DB" sheetId="5" state="hidden" r:id="rId4"/>
  </sheets>
  <calcPr calcId="162913"/>
</workbook>
</file>

<file path=xl/calcChain.xml><?xml version="1.0" encoding="utf-8"?>
<calcChain xmlns="http://schemas.openxmlformats.org/spreadsheetml/2006/main">
  <c r="AH30" i="7" l="1"/>
  <c r="AI30" i="7"/>
  <c r="AJ30" i="7"/>
  <c r="AL30" i="7" s="1"/>
  <c r="AK30" i="7"/>
  <c r="AC30" i="7"/>
  <c r="B15" i="3"/>
  <c r="AL21" i="7"/>
  <c r="AN21" i="7" s="1"/>
  <c r="AL22" i="7"/>
  <c r="AN22" i="7"/>
  <c r="AL23" i="7"/>
  <c r="AN23" i="7" s="1"/>
  <c r="AL24" i="7"/>
  <c r="AN24" i="7"/>
  <c r="AL25" i="7"/>
  <c r="AN25" i="7" s="1"/>
  <c r="AL26" i="7"/>
  <c r="AN26" i="7"/>
  <c r="AL27" i="7"/>
  <c r="AN27" i="7" s="1"/>
  <c r="AL28" i="7"/>
  <c r="AN28" i="7"/>
  <c r="AL29" i="7"/>
  <c r="AN29" i="7" s="1"/>
  <c r="AM30" i="7"/>
  <c r="B18" i="3" s="1"/>
  <c r="AG30" i="7"/>
  <c r="B16" i="3"/>
  <c r="AF30" i="7"/>
  <c r="AE30" i="7"/>
  <c r="AD30" i="7"/>
  <c r="AB30" i="7"/>
  <c r="AA30" i="7"/>
  <c r="Z30" i="7"/>
  <c r="Y30" i="7"/>
  <c r="X30" i="7"/>
  <c r="W30" i="7"/>
  <c r="V30" i="7"/>
  <c r="U30" i="7"/>
  <c r="T30" i="7"/>
  <c r="S30" i="7"/>
  <c r="R30" i="7"/>
  <c r="Q30" i="7"/>
  <c r="P30" i="7"/>
  <c r="O30" i="7"/>
  <c r="N30" i="7"/>
  <c r="M30" i="7"/>
  <c r="L30" i="7"/>
  <c r="K30" i="7"/>
  <c r="J30" i="7"/>
  <c r="I30" i="7"/>
  <c r="H30" i="7"/>
  <c r="C30" i="7"/>
  <c r="AL20" i="7"/>
  <c r="AN20" i="7" s="1"/>
  <c r="AG20" i="7"/>
  <c r="R11" i="5"/>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D2" i="5"/>
  <c r="C2" i="5"/>
  <c r="B2" i="5"/>
  <c r="G5" i="5"/>
  <c r="E2" i="5"/>
  <c r="F8" i="5"/>
  <c r="G8" i="5"/>
  <c r="G3" i="5"/>
  <c r="F3" i="5"/>
  <c r="G7" i="5"/>
  <c r="F7" i="5"/>
  <c r="G6" i="5"/>
  <c r="F6" i="5"/>
  <c r="G2" i="5"/>
  <c r="F2" i="5"/>
  <c r="F4" i="5"/>
  <c r="G4" i="5"/>
  <c r="G9" i="5"/>
  <c r="F9" i="5"/>
  <c r="F5" i="5"/>
  <c r="G11" i="5"/>
  <c r="F11" i="5"/>
  <c r="AN30" i="7" l="1"/>
  <c r="B19" i="3" s="1"/>
</calcChain>
</file>

<file path=xl/sharedStrings.xml><?xml version="1.0" encoding="utf-8"?>
<sst xmlns="http://schemas.openxmlformats.org/spreadsheetml/2006/main" count="122" uniqueCount="116">
  <si>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</si>
  <si>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</si>
  <si>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</si>
  <si>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</si>
  <si>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</si>
  <si>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</si>
  <si>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</si>
  <si>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</si>
  <si>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</si>
  <si>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</si>
  <si>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</si>
  <si>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</si>
  <si>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</si>
  <si>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</si>
  <si>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</si>
  <si>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</si>
  <si>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</si>
  <si>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</si>
  <si>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Total Peak load reduction, kW</t>
  </si>
  <si>
    <t>Material Cost</t>
  </si>
  <si>
    <t>Labor Cost</t>
  </si>
  <si>
    <t>Administration Cost</t>
  </si>
  <si>
    <t>Total Cost</t>
  </si>
  <si>
    <t>Lease</t>
  </si>
  <si>
    <t>Own</t>
  </si>
  <si>
    <t>Other</t>
  </si>
  <si>
    <t>Total Customer Contribution</t>
  </si>
  <si>
    <t>Total Energy Savings, kWh</t>
  </si>
  <si>
    <t>Measure Lifespan, years</t>
  </si>
  <si>
    <t>Contract Term, Years</t>
  </si>
  <si>
    <t>Customer Contribution</t>
  </si>
  <si>
    <t>ConEdison Net Cost</t>
  </si>
  <si>
    <t>Construction</t>
  </si>
  <si>
    <t>Low</t>
  </si>
  <si>
    <t>Medium</t>
  </si>
  <si>
    <t>High</t>
  </si>
  <si>
    <t>Nameplate Load Relief</t>
  </si>
  <si>
    <t xml:space="preserve">Lighting </t>
  </si>
  <si>
    <t>Customer Segment</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</si>
  <si>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</si>
  <si>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</si>
  <si>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</si>
  <si>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</si>
  <si>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</si>
  <si>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</si>
  <si>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</si>
  <si>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</si>
  <si>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</si>
  <si>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</si>
  <si>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</si>
  <si>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</si>
  <si>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</si>
  <si>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</si>
  <si>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</si>
  <si>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</si>
  <si>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</si>
  <si>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</si>
  <si>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</si>
  <si>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</si>
  <si>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</si>
  <si>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</si>
  <si>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</si>
  <si>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</si>
  <si>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</si>
  <si>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</si>
  <si>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</si>
  <si>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</si>
  <si>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</si>
  <si>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</si>
  <si>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</si>
  <si>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</si>
  <si>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t>DER 1</t>
  </si>
  <si>
    <t>DER 2</t>
  </si>
  <si>
    <t>DER 3</t>
  </si>
  <si>
    <t>DER 4</t>
  </si>
  <si>
    <t>DER 5</t>
  </si>
  <si>
    <t>DER 6</t>
  </si>
  <si>
    <t>DER 7</t>
  </si>
  <si>
    <t>DER 8</t>
  </si>
  <si>
    <t>DER 9</t>
  </si>
  <si>
    <t>Nameplate Load Relief, kW</t>
  </si>
  <si>
    <t xml:space="preserve">Describe </t>
  </si>
  <si>
    <t>Customer Financial Vehicle (Check all that apply)</t>
  </si>
  <si>
    <t>Annual O&amp;M (if applicable)</t>
  </si>
  <si>
    <t xml:space="preserve">Desciption of Costs.  </t>
  </si>
  <si>
    <t>Total Con Edison Cost</t>
  </si>
  <si>
    <t>Company Experience, years</t>
  </si>
  <si>
    <t>Project Name</t>
  </si>
  <si>
    <t>Demand Reduction per hour (KW) - HOUR ENDING</t>
  </si>
  <si>
    <t>Operational  Year</t>
  </si>
  <si>
    <t>Solution Costs</t>
  </si>
  <si>
    <t>General Solution Information</t>
  </si>
  <si>
    <t>Instructions:</t>
  </si>
  <si>
    <t>Network peaks at, hour ending:</t>
  </si>
  <si>
    <t xml:space="preserve">Additional Review Criteria </t>
  </si>
  <si>
    <t xml:space="preserve">Permitting </t>
  </si>
  <si>
    <t>Operation</t>
  </si>
  <si>
    <t xml:space="preserve">Timeliness </t>
  </si>
  <si>
    <t>Community Impact</t>
  </si>
  <si>
    <t>Customer Acquisition</t>
  </si>
  <si>
    <t>Availability &amp; Reliability</t>
  </si>
  <si>
    <t>Review Criteria Definitions</t>
  </si>
  <si>
    <r>
      <rPr>
        <b/>
        <sz val="14"/>
        <color theme="1"/>
        <rFont val="Calibri"/>
        <family val="2"/>
        <scheme val="minor"/>
      </rPr>
      <t>Execution Risk:</t>
    </r>
    <r>
      <rPr>
        <sz val="14"/>
        <color theme="1"/>
        <rFont val="Calibri"/>
        <family val="2"/>
        <scheme val="minor"/>
      </rPr>
      <t xml:space="preserve">  The expected ease of project implementation within the timeframe required for the non-wire alternative. (e.g. Permitting, construction risks, operating risks) </t>
    </r>
  </si>
  <si>
    <r>
      <rPr>
        <b/>
        <sz val="14"/>
        <color theme="1"/>
        <rFont val="Calibri"/>
        <family val="2"/>
        <scheme val="minor"/>
      </rPr>
      <t>Functionality:</t>
    </r>
    <r>
      <rPr>
        <sz val="14"/>
        <color theme="1"/>
        <rFont val="Calibri"/>
        <family val="2"/>
        <scheme val="minor"/>
      </rPr>
      <t xml:space="preserve"> The extent to which the proposed solution would meet the defined functional requirements and the ability to provide demand reduction during the peak time of need.</t>
    </r>
  </si>
  <si>
    <r>
      <rPr>
        <b/>
        <sz val="14"/>
        <color theme="1"/>
        <rFont val="Calibri"/>
        <family val="2"/>
        <scheme val="minor"/>
      </rPr>
      <t>Timeliness:</t>
    </r>
    <r>
      <rPr>
        <sz val="14"/>
        <color theme="1"/>
        <rFont val="Calibri"/>
        <family val="2"/>
        <scheme val="minor"/>
      </rPr>
      <t xml:space="preserve"> The ability to meet Con Edison’s schedule and project deployment requirements for the particular non-wires alternative opportunity. The detailed project schedule from contract execution to implementation and completion of projects is important for determination of feasibility. </t>
    </r>
  </si>
  <si>
    <r>
      <rPr>
        <b/>
        <sz val="14"/>
        <color theme="1"/>
        <rFont val="Calibri"/>
        <family val="2"/>
        <scheme val="minor"/>
      </rPr>
      <t>Community Impact:</t>
    </r>
    <r>
      <rPr>
        <sz val="14"/>
        <color theme="1"/>
        <rFont val="Calibri"/>
        <family val="2"/>
        <scheme val="minor"/>
      </rPr>
      <t xml:space="preserve"> The positive or negative impact that the proposed solution may have on the community in the identified area (i.e. noise, pollution, etc.).</t>
    </r>
  </si>
  <si>
    <r>
      <rPr>
        <b/>
        <sz val="14"/>
        <color theme="1"/>
        <rFont val="Calibri"/>
        <family val="2"/>
        <scheme val="minor"/>
      </rPr>
      <t>Customer Acquisition:</t>
    </r>
    <r>
      <rPr>
        <sz val="14"/>
        <color theme="1"/>
        <rFont val="Calibri"/>
        <family val="2"/>
        <scheme val="minor"/>
      </rPr>
      <t xml:space="preserve"> The extent to which the respondents proposed solution would fit into the needs of the targeted networks, the customer segment target and acquisition strategy. Preliminary customer commitments from applicable customers will be highly considered.</t>
    </r>
  </si>
  <si>
    <r>
      <rPr>
        <b/>
        <sz val="14"/>
        <color theme="1"/>
        <rFont val="Calibri"/>
        <family val="2"/>
        <scheme val="minor"/>
      </rPr>
      <t>Availability and Reliability:</t>
    </r>
    <r>
      <rPr>
        <sz val="14"/>
        <color theme="1"/>
        <rFont val="Calibri"/>
        <family val="2"/>
        <scheme val="minor"/>
      </rPr>
      <t xml:space="preserve">  The ability of the resource to provide permanent or temporary load relief will be considered, dependability and benefits it would provide to the grid. </t>
    </r>
  </si>
  <si>
    <r>
      <t xml:space="preserve">Populate the cells in accordance to each proposed solution in regard to general solution information, KW demand reduction, costs of solution and additional criteria. </t>
    </r>
    <r>
      <rPr>
        <b/>
        <i/>
        <sz val="14"/>
        <color theme="1"/>
        <rFont val="Calibri"/>
        <family val="2"/>
        <scheme val="minor"/>
      </rPr>
      <t xml:space="preserve">Please see Row 20 for an input sample. </t>
    </r>
  </si>
  <si>
    <t>Please provide a written response to each category specified in relation to each specific DER proposed.</t>
  </si>
  <si>
    <t>Please submit one project questionnaire for each project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</si>
  <si>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Non-Wires Solution Questionnaire </t>
  </si>
  <si>
    <t>Estimated Interconnection Cost</t>
  </si>
  <si>
    <t>Flushing Cable Crossing Project</t>
  </si>
  <si>
    <t>Flushing Cable Crossing Non-Wires Solutions - Solution Details</t>
  </si>
  <si>
    <t>Varied per Feeder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</si>
</sst>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1"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2"/>
      <color theme="1"/>
      <name val="Calibri"/>
      <family val="2"/>
      <scheme val="minor"/>
    </font>
    <font>
      <i/>
      <sz val="12"/>
      <color theme="1"/>
      <name val="Calibri"/>
      <family val="2"/>
      <scheme val="minor"/>
    </font>
    <font>
      <i/>
      <sz val="14"/>
      <color theme="1"/>
      <name val="Calibri"/>
      <family val="2"/>
      <scheme val="minor"/>
    </font>
    <font>
      <sz val="14"/>
      <color theme="1"/>
      <name val="Calibri"/>
      <family val="2"/>
      <scheme val="minor"/>
    </font>
    <font>
      <i/>
      <sz val="16"/>
      <color theme="1"/>
      <name val="Calibri"/>
      <family val="2"/>
      <scheme val="minor"/>
    </font>
    <font>
      <sz val="16"/>
      <color theme="1"/>
      <name val="Calibri"/>
      <family val="2"/>
      <scheme val="minor"/>
    </font>
    <font>
      <b/>
      <sz val="16"/>
      <color theme="1"/>
      <name val="Calibri"/>
      <family val="2"/>
      <scheme val="minor"/>
    </font>
    <font>
      <b/>
      <sz val="14"/>
      <color theme="0"/>
      <name val="Calibri"/>
      <family val="2"/>
      <scheme val="minor"/>
    </font>
    <font>
      <b/>
      <sz val="16"/>
      <color theme="0"/>
      <name val="Calibri"/>
      <family val="2"/>
      <scheme val="minor"/>
    </font>
    <font>
      <i/>
      <sz val="12"/>
      <name val="Calibri"/>
      <family val="2"/>
      <scheme val="minor"/>
    </font>
    <font>
      <sz val="16"/>
      <color theme="0"/>
      <name val="Calibri"/>
      <family val="2"/>
      <scheme val="minor"/>
    </font>
    <font>
      <i/>
      <sz val="16"/>
      <name val="Calibri"/>
      <family val="2"/>
      <scheme val="minor"/>
    </font>
    <font>
      <b/>
      <sz val="16"/>
      <name val="Calibri"/>
      <family val="2"/>
      <scheme val="minor"/>
    </font>
    <font>
      <b/>
      <i/>
      <sz val="14"/>
      <color theme="1"/>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195">
    <xf numFmtId="0" fontId="0" fillId="0" borderId="0" xfId="0"/>
    <xf numFmtId="0" fontId="0" fillId="0" borderId="0" xfId="0" applyBorder="1"/>
    <xf numFmtId="0" fontId="0" fillId="0" borderId="0" xfId="0" applyBorder="1" applyAlignment="1">
      <alignment horizontal="center"/>
    </xf>
    <xf numFmtId="0" fontId="2" fillId="0" borderId="0" xfId="0" applyFont="1" applyFill="1" applyBorder="1"/>
    <xf numFmtId="0" fontId="3" fillId="0" borderId="0" xfId="0" applyFont="1" applyAlignment="1">
      <alignment wrapText="1"/>
    </xf>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3" fillId="0" borderId="0" xfId="0" applyFont="1" applyAlignment="1">
      <alignment horizontal="left" wrapText="1"/>
    </xf>
    <xf numFmtId="0" fontId="0" fillId="0" borderId="1" xfId="0" applyFill="1" applyBorder="1" applyAlignment="1">
      <alignment horizontal="center"/>
    </xf>
    <xf numFmtId="3" fontId="0" fillId="0" borderId="1"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xf numFmtId="0" fontId="7" fillId="0" borderId="0" xfId="0" applyFont="1"/>
    <xf numFmtId="0" fontId="5" fillId="0" borderId="0" xfId="0" applyFont="1" applyAlignment="1">
      <alignment wrapText="1"/>
    </xf>
    <xf numFmtId="0" fontId="7" fillId="0" borderId="0" xfId="0" applyFont="1" applyAlignment="1">
      <alignment wrapText="1"/>
    </xf>
    <xf numFmtId="0" fontId="8" fillId="0" borderId="17" xfId="0" applyFont="1" applyFill="1" applyBorder="1" applyAlignment="1">
      <alignment horizontal="center"/>
    </xf>
    <xf numFmtId="3" fontId="8" fillId="0" borderId="18" xfId="0" applyNumberFormat="1" applyFont="1" applyFill="1" applyBorder="1" applyAlignment="1">
      <alignment horizontal="center"/>
    </xf>
    <xf numFmtId="164" fontId="7" fillId="0" borderId="17" xfId="0" applyNumberFormat="1" applyFont="1" applyFill="1" applyBorder="1"/>
    <xf numFmtId="0" fontId="8" fillId="2" borderId="1" xfId="0" applyFont="1" applyFill="1" applyBorder="1" applyAlignment="1">
      <alignment horizontal="center"/>
    </xf>
    <xf numFmtId="3" fontId="8" fillId="2" borderId="12" xfId="0" applyNumberFormat="1" applyFont="1" applyFill="1" applyBorder="1" applyAlignment="1">
      <alignment horizontal="center"/>
    </xf>
    <xf numFmtId="164" fontId="7" fillId="2" borderId="1" xfId="0" applyNumberFormat="1" applyFont="1" applyFill="1" applyBorder="1"/>
    <xf numFmtId="164" fontId="7" fillId="0" borderId="1" xfId="0" applyNumberFormat="1" applyFont="1" applyFill="1"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164" fontId="7" fillId="2" borderId="13" xfId="0" applyNumberFormat="1" applyFont="1" applyFill="1" applyBorder="1"/>
    <xf numFmtId="164" fontId="7" fillId="0" borderId="13" xfId="0" applyNumberFormat="1" applyFont="1" applyFill="1" applyBorder="1"/>
    <xf numFmtId="0" fontId="5" fillId="0" borderId="0" xfId="0" applyFont="1" applyAlignment="1">
      <alignment horizontal="right"/>
    </xf>
    <xf numFmtId="0" fontId="2" fillId="0" borderId="15" xfId="0" applyFont="1" applyBorder="1" applyAlignment="1">
      <alignment horizontal="center" vertical="center" wrapText="1"/>
    </xf>
    <xf numFmtId="0" fontId="10" fillId="0" borderId="0" xfId="0" applyFont="1"/>
    <xf numFmtId="0" fontId="13" fillId="0" borderId="0" xfId="0" applyFont="1"/>
    <xf numFmtId="0" fontId="12" fillId="0" borderId="0" xfId="0" applyFont="1"/>
    <xf numFmtId="0" fontId="10" fillId="0" borderId="0" xfId="0" applyFont="1" applyAlignment="1">
      <alignment wrapText="1"/>
    </xf>
    <xf numFmtId="0" fontId="2" fillId="0" borderId="0" xfId="0" applyFont="1" applyAlignment="1">
      <alignment vertical="center"/>
    </xf>
    <xf numFmtId="0" fontId="2" fillId="5" borderId="16" xfId="0" applyFont="1" applyFill="1" applyBorder="1" applyAlignment="1">
      <alignment wrapText="1"/>
    </xf>
    <xf numFmtId="0" fontId="2" fillId="0" borderId="15" xfId="0" applyFont="1" applyFill="1" applyBorder="1" applyAlignment="1">
      <alignment horizontal="center" vertical="center" wrapText="1"/>
    </xf>
    <xf numFmtId="0" fontId="14" fillId="4" borderId="15" xfId="0" applyFont="1" applyFill="1" applyBorder="1" applyAlignment="1">
      <alignment horizontal="center" vertical="center"/>
    </xf>
    <xf numFmtId="0" fontId="8" fillId="2" borderId="10" xfId="0" applyFont="1" applyFill="1" applyBorder="1" applyAlignment="1">
      <alignment horizontal="center"/>
    </xf>
    <xf numFmtId="0" fontId="8" fillId="2" borderId="6" xfId="0" applyFont="1" applyFill="1" applyBorder="1" applyAlignment="1">
      <alignment horizontal="center"/>
    </xf>
    <xf numFmtId="0" fontId="2" fillId="0" borderId="21" xfId="0" applyFont="1" applyBorder="1" applyAlignment="1">
      <alignment horizontal="left" vertical="center" wrapText="1"/>
    </xf>
    <xf numFmtId="0" fontId="11" fillId="0" borderId="26" xfId="0" applyFont="1" applyBorder="1"/>
    <xf numFmtId="0" fontId="12" fillId="0" borderId="27" xfId="0" applyFont="1" applyBorder="1"/>
    <xf numFmtId="0" fontId="2" fillId="0" borderId="21" xfId="0" applyFont="1" applyBorder="1" applyAlignment="1">
      <alignment horizontal="right"/>
    </xf>
    <xf numFmtId="0" fontId="2" fillId="0" borderId="21" xfId="0" applyFont="1" applyBorder="1" applyAlignment="1">
      <alignment horizontal="center" vertical="center" wrapText="1"/>
    </xf>
    <xf numFmtId="0" fontId="8" fillId="0" borderId="26" xfId="0" applyFont="1" applyBorder="1" applyAlignment="1">
      <alignment horizontal="center"/>
    </xf>
    <xf numFmtId="0" fontId="8" fillId="2" borderId="27" xfId="0" applyFont="1" applyFill="1" applyBorder="1" applyAlignment="1">
      <alignment horizontal="center"/>
    </xf>
    <xf numFmtId="0" fontId="8" fillId="2" borderId="28" xfId="0" applyFont="1" applyFill="1" applyBorder="1" applyAlignment="1">
      <alignment horizontal="center"/>
    </xf>
    <xf numFmtId="3" fontId="8" fillId="0" borderId="26" xfId="0" applyNumberFormat="1" applyFont="1" applyBorder="1" applyAlignment="1">
      <alignment horizontal="center"/>
    </xf>
    <xf numFmtId="3" fontId="8" fillId="2" borderId="27" xfId="0" applyNumberFormat="1" applyFont="1" applyFill="1" applyBorder="1" applyAlignment="1">
      <alignment horizontal="center"/>
    </xf>
    <xf numFmtId="3" fontId="8" fillId="2" borderId="28" xfId="0" applyNumberFormat="1" applyFont="1" applyFill="1" applyBorder="1" applyAlignment="1">
      <alignment horizontal="center"/>
    </xf>
    <xf numFmtId="0" fontId="2" fillId="0" borderId="24" xfId="0" applyFont="1" applyBorder="1" applyAlignment="1">
      <alignment horizontal="center" vertical="center" wrapText="1"/>
    </xf>
    <xf numFmtId="0" fontId="16" fillId="0" borderId="26" xfId="0" applyFont="1" applyFill="1" applyBorder="1" applyAlignment="1">
      <alignment horizontal="center"/>
    </xf>
    <xf numFmtId="0" fontId="8" fillId="0" borderId="8" xfId="0" applyFont="1" applyFill="1" applyBorder="1" applyAlignment="1">
      <alignment horizontal="center"/>
    </xf>
    <xf numFmtId="0" fontId="0" fillId="0" borderId="0" xfId="0" applyAlignment="1">
      <alignment horizontal="center"/>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3" fillId="0" borderId="0" xfId="0" applyFont="1" applyAlignment="1">
      <alignment horizontal="right" wrapText="1"/>
    </xf>
    <xf numFmtId="3" fontId="0" fillId="0" borderId="0" xfId="0" applyNumberFormat="1" applyFill="1" applyBorder="1" applyAlignment="1">
      <alignment horizontal="center"/>
    </xf>
    <xf numFmtId="0" fontId="17" fillId="4" borderId="0" xfId="0" applyFont="1" applyFill="1" applyBorder="1" applyAlignment="1">
      <alignment horizontal="center" vertical="center" wrapText="1"/>
    </xf>
    <xf numFmtId="0" fontId="2" fillId="0" borderId="1" xfId="0" applyFont="1" applyBorder="1" applyAlignment="1">
      <alignment vertical="center"/>
    </xf>
    <xf numFmtId="0" fontId="9" fillId="2" borderId="1" xfId="0" applyFont="1" applyFill="1" applyBorder="1" applyAlignment="1">
      <alignment horizontal="center" vertical="center"/>
    </xf>
    <xf numFmtId="0" fontId="2" fillId="0" borderId="1" xfId="0" applyFont="1" applyBorder="1" applyAlignment="1">
      <alignment vertical="center" wrapText="1"/>
    </xf>
    <xf numFmtId="0" fontId="2" fillId="5" borderId="1" xfId="0" applyFont="1" applyFill="1" applyBorder="1" applyAlignment="1">
      <alignment vertical="center"/>
    </xf>
    <xf numFmtId="0" fontId="9" fillId="0" borderId="0" xfId="0" applyFont="1" applyAlignment="1">
      <alignment wrapText="1"/>
    </xf>
    <xf numFmtId="0" fontId="18" fillId="2" borderId="1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2" xfId="0" applyFont="1" applyFill="1" applyBorder="1" applyAlignment="1">
      <alignment horizontal="center" vertical="center"/>
    </xf>
    <xf numFmtId="0" fontId="5" fillId="0" borderId="21" xfId="0" applyFont="1" applyBorder="1" applyAlignment="1">
      <alignment horizontal="right"/>
    </xf>
    <xf numFmtId="3" fontId="5" fillId="0" borderId="21" xfId="0" applyNumberFormat="1" applyFont="1" applyBorder="1" applyAlignment="1">
      <alignment horizontal="right"/>
    </xf>
    <xf numFmtId="0" fontId="5" fillId="0" borderId="21" xfId="0" applyFont="1" applyBorder="1" applyAlignment="1">
      <alignment horizontal="center"/>
    </xf>
    <xf numFmtId="0" fontId="5" fillId="0" borderId="24" xfId="0" applyFont="1" applyBorder="1" applyAlignment="1">
      <alignment horizontal="center"/>
    </xf>
    <xf numFmtId="3" fontId="5" fillId="0" borderId="25" xfId="0" applyNumberFormat="1" applyFont="1" applyBorder="1" applyAlignment="1">
      <alignment horizontal="right"/>
    </xf>
    <xf numFmtId="3" fontId="5" fillId="0" borderId="15" xfId="0" applyNumberFormat="1" applyFont="1" applyBorder="1" applyAlignment="1">
      <alignment horizontal="right"/>
    </xf>
    <xf numFmtId="164" fontId="5" fillId="0" borderId="15" xfId="0" applyNumberFormat="1" applyFont="1" applyBorder="1"/>
    <xf numFmtId="0" fontId="7" fillId="0" borderId="0" xfId="0" applyFont="1" applyAlignment="1">
      <alignment vertical="center"/>
    </xf>
    <xf numFmtId="0" fontId="14" fillId="4" borderId="29"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30" xfId="0" applyFont="1" applyFill="1" applyBorder="1" applyAlignment="1">
      <alignment horizontal="center" vertical="center"/>
    </xf>
    <xf numFmtId="0" fontId="2" fillId="0" borderId="25" xfId="0" applyFont="1" applyBorder="1" applyAlignment="1">
      <alignment horizontal="center" vertical="center" wrapText="1"/>
    </xf>
    <xf numFmtId="3" fontId="5" fillId="0" borderId="24" xfId="0" applyNumberFormat="1" applyFont="1" applyBorder="1" applyAlignment="1">
      <alignment horizontal="right"/>
    </xf>
    <xf numFmtId="0" fontId="16" fillId="0"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2" borderId="13" xfId="0" applyFill="1" applyBorder="1" applyAlignment="1">
      <alignment horizontal="center"/>
    </xf>
    <xf numFmtId="0" fontId="8" fillId="0" borderId="17" xfId="0" applyFont="1" applyBorder="1" applyAlignment="1">
      <alignment horizontal="center"/>
    </xf>
    <xf numFmtId="0" fontId="2" fillId="0" borderId="38" xfId="0" applyFont="1" applyBorder="1" applyAlignment="1">
      <alignment horizontal="center" vertical="center" wrapText="1"/>
    </xf>
    <xf numFmtId="164" fontId="7" fillId="0" borderId="7" xfId="0" applyNumberFormat="1" applyFont="1" applyBorder="1"/>
    <xf numFmtId="0" fontId="7" fillId="0" borderId="1" xfId="0" applyFont="1" applyBorder="1"/>
    <xf numFmtId="164" fontId="7" fillId="0" borderId="9" xfId="0" applyNumberFormat="1" applyFont="1" applyBorder="1"/>
    <xf numFmtId="164" fontId="7" fillId="0" borderId="5" xfId="0" applyNumberFormat="1" applyFont="1" applyBorder="1"/>
    <xf numFmtId="164" fontId="5" fillId="0" borderId="38" xfId="0" applyNumberFormat="1" applyFont="1" applyBorder="1"/>
    <xf numFmtId="0" fontId="7" fillId="0" borderId="11" xfId="0" applyFont="1" applyBorder="1"/>
    <xf numFmtId="0" fontId="7" fillId="0" borderId="12" xfId="0" applyFont="1" applyBorder="1"/>
    <xf numFmtId="0" fontId="7" fillId="0" borderId="17" xfId="0" applyFont="1" applyBorder="1"/>
    <xf numFmtId="0" fontId="7" fillId="0" borderId="42" xfId="0" applyFont="1" applyBorder="1"/>
    <xf numFmtId="0" fontId="7" fillId="0" borderId="18" xfId="0" applyFont="1" applyBorder="1"/>
    <xf numFmtId="0" fontId="7" fillId="0" borderId="43" xfId="0" applyFont="1" applyBorder="1"/>
    <xf numFmtId="0" fontId="7" fillId="0" borderId="13" xfId="0" applyFont="1" applyBorder="1"/>
    <xf numFmtId="0" fontId="7" fillId="0" borderId="14" xfId="0" applyFont="1" applyBorder="1"/>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9" fillId="0" borderId="0" xfId="0" applyFont="1"/>
    <xf numFmtId="0" fontId="0" fillId="2" borderId="1" xfId="0" applyFill="1" applyBorder="1" applyAlignment="1">
      <alignment horizontal="center"/>
    </xf>
    <xf numFmtId="0" fontId="13" fillId="0" borderId="0" xfId="0" applyFont="1" applyAlignment="1">
      <alignment horizontal="right" vertical="center"/>
    </xf>
    <xf numFmtId="0" fontId="0" fillId="0" borderId="31" xfId="0" applyBorder="1"/>
    <xf numFmtId="0" fontId="0" fillId="0" borderId="32" xfId="0" applyBorder="1"/>
    <xf numFmtId="0" fontId="0" fillId="0" borderId="34" xfId="0" applyBorder="1"/>
    <xf numFmtId="0" fontId="2" fillId="0" borderId="29" xfId="0" applyFont="1" applyBorder="1"/>
    <xf numFmtId="0" fontId="2" fillId="0" borderId="31" xfId="0" applyFont="1" applyBorder="1"/>
    <xf numFmtId="0" fontId="1" fillId="0" borderId="11" xfId="0" applyFont="1" applyBorder="1"/>
    <xf numFmtId="0" fontId="1" fillId="0" borderId="31" xfId="0" applyFont="1" applyFill="1" applyBorder="1"/>
    <xf numFmtId="0" fontId="0" fillId="0" borderId="32" xfId="0" applyFill="1" applyBorder="1" applyAlignment="1">
      <alignment horizontal="center"/>
    </xf>
    <xf numFmtId="0" fontId="1" fillId="0" borderId="31" xfId="0" applyFont="1" applyBorder="1"/>
    <xf numFmtId="0" fontId="1" fillId="0" borderId="36" xfId="0" applyFont="1" applyBorder="1"/>
    <xf numFmtId="0" fontId="0" fillId="0" borderId="39" xfId="0" applyFill="1" applyBorder="1" applyAlignment="1">
      <alignment horizontal="center"/>
    </xf>
    <xf numFmtId="0" fontId="0" fillId="0" borderId="20" xfId="0" applyBorder="1"/>
    <xf numFmtId="164" fontId="7" fillId="0" borderId="17" xfId="0" applyNumberFormat="1" applyFont="1" applyFill="1" applyBorder="1" applyAlignment="1">
      <alignment horizontal="center"/>
    </xf>
    <xf numFmtId="0" fontId="3" fillId="0" borderId="0" xfId="0" applyFont="1" applyAlignment="1">
      <alignment horizontal="left" wrapText="1"/>
    </xf>
    <xf numFmtId="0" fontId="0" fillId="2" borderId="1" xfId="0" applyFill="1" applyBorder="1" applyAlignment="1">
      <alignment horizontal="center"/>
    </xf>
    <xf numFmtId="0" fontId="0" fillId="2" borderId="12" xfId="0" applyFill="1" applyBorder="1" applyAlignment="1">
      <alignment horizontal="center"/>
    </xf>
    <xf numFmtId="0" fontId="0" fillId="0" borderId="50" xfId="0" applyFill="1"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53" xfId="0" applyFill="1" applyBorder="1" applyAlignment="1">
      <alignment horizontal="center"/>
    </xf>
    <xf numFmtId="0" fontId="13" fillId="5" borderId="29"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5" fillId="4" borderId="0" xfId="0" applyFont="1" applyFill="1" applyBorder="1" applyAlignment="1">
      <alignment horizontal="center"/>
    </xf>
    <xf numFmtId="0" fontId="11" fillId="7" borderId="0" xfId="0" applyFont="1" applyFill="1" applyBorder="1" applyAlignment="1">
      <alignment horizontal="center"/>
    </xf>
    <xf numFmtId="0" fontId="13" fillId="0" borderId="0" xfId="0" applyFont="1" applyAlignment="1">
      <alignment horizontal="right" vertical="center"/>
    </xf>
    <xf numFmtId="0" fontId="9" fillId="0" borderId="0" xfId="0" applyFont="1" applyFill="1" applyBorder="1" applyAlignment="1">
      <alignment horizontal="left" vertical="center" wrapText="1"/>
    </xf>
    <xf numFmtId="0" fontId="19" fillId="2" borderId="48"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34"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35" xfId="0" applyFont="1" applyFill="1" applyBorder="1" applyAlignment="1">
      <alignment horizontal="center" vertical="center"/>
    </xf>
    <xf numFmtId="0" fontId="13" fillId="5" borderId="30"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14" fillId="4" borderId="13"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164" fontId="5" fillId="5" borderId="22" xfId="0" applyNumberFormat="1" applyFont="1" applyFill="1" applyBorder="1" applyAlignment="1">
      <alignment horizontal="center"/>
    </xf>
    <xf numFmtId="164" fontId="5" fillId="5" borderId="23" xfId="0" applyNumberFormat="1" applyFont="1" applyFill="1" applyBorder="1" applyAlignment="1">
      <alignment horizontal="center"/>
    </xf>
    <xf numFmtId="164" fontId="5" fillId="5" borderId="24" xfId="0" applyNumberFormat="1" applyFont="1" applyFill="1" applyBorder="1" applyAlignment="1">
      <alignment horizontal="center"/>
    </xf>
    <xf numFmtId="0" fontId="14" fillId="4" borderId="5"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0" fillId="2" borderId="5"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4" xfId="0" applyFill="1" applyBorder="1" applyAlignment="1">
      <alignment horizontal="center"/>
    </xf>
    <xf numFmtId="0" fontId="0" fillId="2" borderId="8" xfId="0" applyFill="1" applyBorder="1" applyAlignment="1">
      <alignment horizontal="center"/>
    </xf>
    <xf numFmtId="0" fontId="14" fillId="4" borderId="29" xfId="0" applyFont="1" applyFill="1" applyBorder="1" applyAlignment="1">
      <alignment horizontal="center"/>
    </xf>
    <xf numFmtId="0" fontId="14" fillId="4" borderId="35" xfId="0" applyFont="1" applyFill="1" applyBorder="1" applyAlignment="1">
      <alignment horizontal="center"/>
    </xf>
    <xf numFmtId="0" fontId="14" fillId="4" borderId="30" xfId="0" applyFont="1" applyFill="1" applyBorder="1" applyAlignment="1">
      <alignment horizontal="center"/>
    </xf>
    <xf numFmtId="0" fontId="10" fillId="0" borderId="4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cellXfs>
  <cellStyles count="1">
    <cellStyle name="Normal" xfId="0" builtinId="0"/>
  </cellStyles>
  <dxfs count="5">
    <dxf>
      <font>
        <i/>
        <strike val="0"/>
        <outline val="0"/>
        <shadow val="0"/>
        <u val="none"/>
        <vertAlign val="baseline"/>
        <sz val="14"/>
        <color theme="1"/>
        <name val="Calibri"/>
        <scheme val="minor"/>
      </font>
      <fill>
        <patternFill patternType="solid">
          <fgColor indexed="64"/>
          <bgColor rgb="FFFFFF9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4"/>
        <color theme="1"/>
        <name val="Calibri"/>
        <scheme val="minor"/>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4"/>
        <color rgb="FF000000"/>
        <name val="Calibri"/>
        <scheme val="none"/>
      </font>
    </dxf>
    <dxf>
      <font>
        <strike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le423" displayName="Table423" ref="B33:C42" totalsRowShown="0" headerRowDxfId="4" dataDxfId="3" tableBorderDxfId="2">
  <tableColumns count="2">
    <tableColumn id="1" name="Impacts" dataDxfId="1"/>
    <tableColumn id="2"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4" workbookViewId="0">
      <selection activeCell="A38" sqref="A38:A39"/>
    </sheetView>
  </sheetViews>
  <sheetFormatPr defaultRowHeight="15" x14ac:dyDescent="0.25"/>
  <cols>
    <col min="1" max="1" width="47" bestFit="1" customWidth="1"/>
    <col min="2" max="2" width="18.85546875" customWidth="1"/>
  </cols>
  <sheetData>
    <row r="1" spans="1:12" ht="18.75" x14ac:dyDescent="0.3">
      <c r="A1" s="3" t="s">
        <v>111</v>
      </c>
    </row>
    <row r="3" spans="1:12" ht="68.25" customHeight="1" x14ac:dyDescent="0.25">
      <c r="A3" s="121" t="s">
        <v>110</v>
      </c>
      <c r="B3" s="121"/>
      <c r="C3" s="121"/>
      <c r="D3" s="121"/>
      <c r="E3" s="121"/>
      <c r="F3" s="4"/>
      <c r="G3" s="4"/>
      <c r="H3" s="4"/>
      <c r="I3" s="4"/>
      <c r="J3" s="4"/>
      <c r="K3" s="4"/>
      <c r="L3" s="4"/>
    </row>
    <row r="4" spans="1:12" ht="15.75" thickBot="1" x14ac:dyDescent="0.3">
      <c r="A4" s="10"/>
      <c r="B4" s="10"/>
      <c r="C4" s="10"/>
      <c r="D4" s="10"/>
      <c r="E4" s="10"/>
      <c r="F4" s="4"/>
      <c r="G4" s="4"/>
      <c r="H4" s="4"/>
      <c r="I4" s="4"/>
      <c r="J4" s="4"/>
      <c r="K4" s="4"/>
      <c r="L4" s="4"/>
    </row>
    <row r="5" spans="1:12" ht="18.75" customHeight="1" x14ac:dyDescent="0.3">
      <c r="A5" s="111" t="s">
        <v>87</v>
      </c>
      <c r="B5" s="124" t="s">
        <v>113</v>
      </c>
      <c r="C5" s="125"/>
      <c r="D5" s="125"/>
      <c r="E5" s="126"/>
    </row>
    <row r="6" spans="1:12" ht="18.75" customHeight="1" x14ac:dyDescent="0.25">
      <c r="A6" s="108"/>
      <c r="B6" s="1"/>
      <c r="C6" s="14"/>
      <c r="D6" s="1"/>
      <c r="E6" s="109"/>
    </row>
    <row r="7" spans="1:12" ht="18.75" x14ac:dyDescent="0.3">
      <c r="A7" s="112" t="s">
        <v>0</v>
      </c>
      <c r="B7" s="1"/>
      <c r="C7" s="1"/>
      <c r="D7" s="1"/>
      <c r="E7" s="109"/>
    </row>
    <row r="8" spans="1:12" x14ac:dyDescent="0.25">
      <c r="A8" s="113" t="s">
        <v>1</v>
      </c>
      <c r="B8" s="122"/>
      <c r="C8" s="122"/>
      <c r="D8" s="122"/>
      <c r="E8" s="123"/>
    </row>
    <row r="9" spans="1:12" x14ac:dyDescent="0.25">
      <c r="A9" s="113" t="s">
        <v>14</v>
      </c>
      <c r="B9" s="122"/>
      <c r="C9" s="122"/>
      <c r="D9" s="122"/>
      <c r="E9" s="123"/>
    </row>
    <row r="10" spans="1:12" x14ac:dyDescent="0.25">
      <c r="A10" s="113" t="s">
        <v>70</v>
      </c>
      <c r="B10" s="127"/>
      <c r="C10" s="128"/>
      <c r="D10" s="128"/>
      <c r="E10" s="129"/>
    </row>
    <row r="11" spans="1:12" x14ac:dyDescent="0.25">
      <c r="A11" s="113" t="s">
        <v>15</v>
      </c>
      <c r="B11" s="122"/>
      <c r="C11" s="122"/>
      <c r="D11" s="122"/>
      <c r="E11" s="123"/>
    </row>
    <row r="12" spans="1:12" s="14" customFormat="1" x14ac:dyDescent="0.25">
      <c r="A12" s="114"/>
      <c r="B12" s="13"/>
      <c r="C12" s="13"/>
      <c r="D12" s="13"/>
      <c r="E12" s="115"/>
    </row>
    <row r="13" spans="1:12" x14ac:dyDescent="0.25">
      <c r="A13" s="113" t="s">
        <v>86</v>
      </c>
      <c r="B13" s="122"/>
      <c r="C13" s="122"/>
      <c r="D13" s="122"/>
      <c r="E13" s="123"/>
    </row>
    <row r="14" spans="1:12" x14ac:dyDescent="0.25">
      <c r="A14" s="108"/>
      <c r="B14" s="1"/>
      <c r="C14" s="1"/>
      <c r="D14" s="1"/>
      <c r="E14" s="109"/>
    </row>
    <row r="15" spans="1:12" x14ac:dyDescent="0.25">
      <c r="A15" s="113" t="s">
        <v>18</v>
      </c>
      <c r="B15" s="12">
        <f>'Flushing '!AC30</f>
        <v>0</v>
      </c>
      <c r="C15" s="1"/>
      <c r="D15" s="1"/>
      <c r="E15" s="109"/>
    </row>
    <row r="16" spans="1:12" x14ac:dyDescent="0.25">
      <c r="A16" s="113" t="s">
        <v>27</v>
      </c>
      <c r="B16" s="12">
        <f>'Flushing '!AG30</f>
        <v>0</v>
      </c>
      <c r="C16" s="1"/>
      <c r="D16" s="1"/>
      <c r="E16" s="109"/>
    </row>
    <row r="17" spans="1:5" x14ac:dyDescent="0.25">
      <c r="A17" s="116"/>
      <c r="B17" s="60"/>
      <c r="C17" s="1"/>
      <c r="D17" s="1"/>
      <c r="E17" s="109"/>
    </row>
    <row r="18" spans="1:5" x14ac:dyDescent="0.25">
      <c r="A18" s="113" t="s">
        <v>26</v>
      </c>
      <c r="B18" s="11">
        <f>'Flushing '!AM30</f>
        <v>0</v>
      </c>
      <c r="C18" s="1"/>
      <c r="D18" s="1"/>
      <c r="E18" s="109"/>
    </row>
    <row r="19" spans="1:5" ht="15.75" thickBot="1" x14ac:dyDescent="0.3">
      <c r="A19" s="117" t="s">
        <v>85</v>
      </c>
      <c r="B19" s="118">
        <f>'Flushing '!AN30</f>
        <v>0</v>
      </c>
      <c r="C19" s="119"/>
      <c r="D19" s="119"/>
      <c r="E19" s="110"/>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9"/>
  <sheetViews>
    <sheetView tabSelected="1" zoomScale="70" zoomScaleNormal="70" workbookViewId="0">
      <pane xSplit="1" topLeftCell="B1" activePane="topRight" state="frozen"/>
      <selection pane="topRight" activeCell="H6" sqref="H6"/>
    </sheetView>
  </sheetViews>
  <sheetFormatPr defaultRowHeight="15" x14ac:dyDescent="0.25"/>
  <cols>
    <col min="1" max="1" width="50.28515625" customWidth="1"/>
    <col min="2" max="2" width="25.140625" customWidth="1"/>
    <col min="3" max="3" width="18.140625" customWidth="1"/>
    <col min="4" max="6" width="22" customWidth="1"/>
    <col min="7" max="7" width="18.7109375" customWidth="1"/>
    <col min="8" max="8" width="24.5703125" customWidth="1"/>
    <col min="9" max="9" width="23.28515625" customWidth="1"/>
    <col min="10" max="10" width="5.28515625" customWidth="1"/>
    <col min="11" max="28" width="7.28515625" customWidth="1"/>
    <col min="29" max="32" width="5.28515625" customWidth="1"/>
    <col min="33" max="33" width="13.28515625" customWidth="1"/>
    <col min="34" max="34" width="21.42578125" customWidth="1"/>
    <col min="35" max="35" width="14.85546875" customWidth="1"/>
    <col min="36" max="36" width="19.28515625" bestFit="1" customWidth="1"/>
    <col min="37" max="37" width="18.140625" customWidth="1"/>
    <col min="38" max="38" width="16.28515625" customWidth="1"/>
    <col min="39" max="39" width="16.42578125" customWidth="1"/>
    <col min="40" max="40" width="14" customWidth="1"/>
    <col min="41" max="43" width="13.85546875" customWidth="1"/>
    <col min="44" max="44" width="31.5703125" customWidth="1"/>
    <col min="45" max="45" width="45.140625" customWidth="1"/>
    <col min="46" max="46" width="35.42578125" customWidth="1"/>
    <col min="47" max="47" width="44" customWidth="1"/>
    <col min="48" max="48" width="36.42578125" customWidth="1"/>
  </cols>
  <sheetData>
    <row r="1" spans="1:12" ht="21" x14ac:dyDescent="0.35">
      <c r="A1" s="133" t="s">
        <v>114</v>
      </c>
      <c r="B1" s="133"/>
      <c r="C1" s="133"/>
      <c r="D1" s="133"/>
      <c r="E1" s="133"/>
      <c r="F1" s="133"/>
      <c r="G1" s="3"/>
      <c r="H1" s="3"/>
      <c r="I1" s="2"/>
      <c r="J1" s="2"/>
      <c r="K1" s="2"/>
      <c r="L1" s="2"/>
    </row>
    <row r="2" spans="1:12" x14ac:dyDescent="0.25">
      <c r="B2" s="56"/>
    </row>
    <row r="3" spans="1:12" ht="21" x14ac:dyDescent="0.35">
      <c r="A3" s="107" t="s">
        <v>93</v>
      </c>
      <c r="B3" s="134" t="s">
        <v>115</v>
      </c>
      <c r="C3" s="134"/>
      <c r="D3" s="14"/>
    </row>
    <row r="4" spans="1:12" ht="21" customHeight="1" x14ac:dyDescent="0.25">
      <c r="A4" s="135" t="s">
        <v>92</v>
      </c>
      <c r="B4" s="136" t="s">
        <v>108</v>
      </c>
      <c r="C4" s="136"/>
      <c r="D4" s="57"/>
    </row>
    <row r="5" spans="1:12" s="34" customFormat="1" ht="21" x14ac:dyDescent="0.35">
      <c r="A5" s="135"/>
      <c r="B5" s="136"/>
      <c r="C5" s="136"/>
      <c r="D5" s="57"/>
      <c r="E5" s="33"/>
      <c r="F5" s="33"/>
      <c r="G5" s="33"/>
    </row>
    <row r="6" spans="1:12" ht="15" customHeight="1" x14ac:dyDescent="0.25">
      <c r="A6" s="135"/>
      <c r="B6" s="136"/>
      <c r="C6" s="136"/>
      <c r="D6" s="57"/>
    </row>
    <row r="7" spans="1:12" s="34" customFormat="1" ht="21" x14ac:dyDescent="0.35">
      <c r="A7" s="107"/>
      <c r="B7" s="136"/>
      <c r="C7" s="136"/>
      <c r="D7" s="33"/>
      <c r="E7" s="33"/>
      <c r="F7" s="33"/>
      <c r="G7" s="33"/>
    </row>
    <row r="8" spans="1:12" s="34" customFormat="1" ht="21" x14ac:dyDescent="0.35">
      <c r="B8" s="136"/>
      <c r="C8" s="136"/>
      <c r="D8" s="33"/>
      <c r="E8" s="33"/>
      <c r="F8" s="33"/>
      <c r="G8" s="33"/>
    </row>
    <row r="9" spans="1:12" s="34" customFormat="1" ht="21" x14ac:dyDescent="0.35">
      <c r="B9" s="136"/>
      <c r="C9" s="136"/>
      <c r="D9" s="33"/>
      <c r="E9" s="33"/>
      <c r="F9" s="33"/>
      <c r="G9" s="33"/>
    </row>
    <row r="10" spans="1:12" s="34" customFormat="1" ht="21.75" thickBot="1" x14ac:dyDescent="0.4">
      <c r="B10" s="58"/>
      <c r="C10" s="58"/>
      <c r="D10" s="33"/>
      <c r="E10" s="33"/>
      <c r="F10" s="33"/>
      <c r="G10" s="33"/>
    </row>
    <row r="11" spans="1:12" s="34" customFormat="1" ht="42" x14ac:dyDescent="0.35">
      <c r="A11" s="59" t="s">
        <v>82</v>
      </c>
      <c r="B11" s="78" t="s">
        <v>23</v>
      </c>
      <c r="C11" s="79" t="s">
        <v>24</v>
      </c>
      <c r="D11" s="80" t="s">
        <v>25</v>
      </c>
      <c r="E11" s="33"/>
    </row>
    <row r="12" spans="1:12" s="34" customFormat="1" ht="21" x14ac:dyDescent="0.35">
      <c r="A12" s="59"/>
      <c r="B12" s="67"/>
      <c r="C12" s="68"/>
      <c r="D12" s="69"/>
      <c r="E12" s="33"/>
    </row>
    <row r="13" spans="1:12" s="34" customFormat="1" ht="21" x14ac:dyDescent="0.35">
      <c r="A13" s="59" t="s">
        <v>81</v>
      </c>
      <c r="B13" s="137"/>
      <c r="C13" s="138"/>
      <c r="D13" s="139"/>
      <c r="E13" s="33"/>
      <c r="F13" s="33"/>
    </row>
    <row r="14" spans="1:12" s="34" customFormat="1" ht="21" x14ac:dyDescent="0.35">
      <c r="A14"/>
      <c r="B14" s="140"/>
      <c r="C14" s="141"/>
      <c r="D14" s="142"/>
      <c r="E14" s="33"/>
      <c r="F14" s="33"/>
    </row>
    <row r="15" spans="1:12" s="15" customFormat="1" ht="16.5" customHeight="1" thickBot="1" x14ac:dyDescent="0.4">
      <c r="A15"/>
      <c r="B15" s="143"/>
      <c r="C15" s="144"/>
      <c r="D15" s="145"/>
      <c r="E15" s="33"/>
      <c r="F15" s="16"/>
      <c r="G15" s="16"/>
    </row>
    <row r="16" spans="1:12" s="15" customFormat="1" ht="15.75" x14ac:dyDescent="0.25">
      <c r="A16"/>
      <c r="B16"/>
      <c r="C16"/>
      <c r="D16"/>
      <c r="E16"/>
      <c r="F16"/>
      <c r="G16" s="16"/>
      <c r="H16" s="16"/>
    </row>
    <row r="17" spans="1:48" s="15" customFormat="1" ht="19.5" thickBot="1" x14ac:dyDescent="0.35">
      <c r="A17"/>
      <c r="B17"/>
      <c r="C17"/>
      <c r="D17"/>
      <c r="E17"/>
      <c r="F17"/>
      <c r="G17" s="16"/>
      <c r="H17" s="16"/>
      <c r="AO17" s="105" t="s">
        <v>109</v>
      </c>
      <c r="AP17" s="105"/>
      <c r="AQ17" s="105"/>
      <c r="AR17" s="105"/>
      <c r="AS17" s="105"/>
    </row>
    <row r="18" spans="1:48" s="77" customFormat="1" ht="21.75" thickBot="1" x14ac:dyDescent="0.3">
      <c r="A18" s="36"/>
      <c r="B18" s="130" t="s">
        <v>91</v>
      </c>
      <c r="C18" s="131"/>
      <c r="D18" s="131"/>
      <c r="E18" s="131"/>
      <c r="F18" s="131"/>
      <c r="G18" s="131"/>
      <c r="H18" s="132"/>
      <c r="I18" s="146" t="s">
        <v>88</v>
      </c>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8"/>
      <c r="AH18" s="149" t="s">
        <v>90</v>
      </c>
      <c r="AI18" s="150"/>
      <c r="AJ18" s="150"/>
      <c r="AK18" s="150"/>
      <c r="AL18" s="150"/>
      <c r="AM18" s="150"/>
      <c r="AN18" s="151"/>
      <c r="AO18" s="149" t="s">
        <v>94</v>
      </c>
      <c r="AP18" s="150"/>
      <c r="AQ18" s="150"/>
      <c r="AR18" s="150"/>
      <c r="AS18" s="150"/>
      <c r="AT18" s="150"/>
      <c r="AU18" s="150"/>
      <c r="AV18" s="151"/>
    </row>
    <row r="19" spans="1:48" s="35" customFormat="1" ht="75.75" thickBot="1" x14ac:dyDescent="0.35">
      <c r="A19" s="42" t="s">
        <v>17</v>
      </c>
      <c r="B19" s="46" t="s">
        <v>38</v>
      </c>
      <c r="C19" s="46" t="s">
        <v>13</v>
      </c>
      <c r="D19" s="46" t="s">
        <v>68</v>
      </c>
      <c r="E19" s="46" t="s">
        <v>28</v>
      </c>
      <c r="F19" s="53" t="s">
        <v>29</v>
      </c>
      <c r="G19" s="46" t="s">
        <v>89</v>
      </c>
      <c r="H19" s="81" t="s">
        <v>80</v>
      </c>
      <c r="I19" s="39">
        <v>1</v>
      </c>
      <c r="J19" s="39">
        <v>2</v>
      </c>
      <c r="K19" s="39">
        <v>3</v>
      </c>
      <c r="L19" s="39">
        <v>4</v>
      </c>
      <c r="M19" s="39">
        <v>5</v>
      </c>
      <c r="N19" s="39">
        <v>6</v>
      </c>
      <c r="O19" s="39">
        <v>7</v>
      </c>
      <c r="P19" s="39">
        <v>8</v>
      </c>
      <c r="Q19" s="39">
        <v>9</v>
      </c>
      <c r="R19" s="39">
        <v>10</v>
      </c>
      <c r="S19" s="39">
        <v>11</v>
      </c>
      <c r="T19" s="39">
        <v>12</v>
      </c>
      <c r="U19" s="39">
        <v>13</v>
      </c>
      <c r="V19" s="39">
        <v>14</v>
      </c>
      <c r="W19" s="39">
        <v>15</v>
      </c>
      <c r="X19" s="39">
        <v>16</v>
      </c>
      <c r="Y19" s="39">
        <v>17</v>
      </c>
      <c r="Z19" s="39">
        <v>18</v>
      </c>
      <c r="AA19" s="39">
        <v>19</v>
      </c>
      <c r="AB19" s="39">
        <v>20</v>
      </c>
      <c r="AC19" s="39">
        <v>21</v>
      </c>
      <c r="AD19" s="39">
        <v>22</v>
      </c>
      <c r="AE19" s="39">
        <v>23</v>
      </c>
      <c r="AF19" s="39">
        <v>24</v>
      </c>
      <c r="AG19" s="37" t="s">
        <v>56</v>
      </c>
      <c r="AH19" s="31" t="s">
        <v>19</v>
      </c>
      <c r="AI19" s="31" t="s">
        <v>20</v>
      </c>
      <c r="AJ19" s="31" t="s">
        <v>112</v>
      </c>
      <c r="AK19" s="31" t="s">
        <v>21</v>
      </c>
      <c r="AL19" s="38" t="s">
        <v>22</v>
      </c>
      <c r="AM19" s="31" t="s">
        <v>30</v>
      </c>
      <c r="AN19" s="88" t="s">
        <v>31</v>
      </c>
      <c r="AO19" s="152" t="s">
        <v>43</v>
      </c>
      <c r="AP19" s="153"/>
      <c r="AQ19" s="154"/>
      <c r="AR19" s="154" t="s">
        <v>45</v>
      </c>
      <c r="AS19" s="156" t="s">
        <v>97</v>
      </c>
      <c r="AT19" s="156" t="s">
        <v>98</v>
      </c>
      <c r="AU19" s="156" t="s">
        <v>99</v>
      </c>
      <c r="AV19" s="156" t="s">
        <v>100</v>
      </c>
    </row>
    <row r="20" spans="1:48" s="15" customFormat="1" ht="21.75" thickBot="1" x14ac:dyDescent="0.4">
      <c r="A20" s="43" t="s">
        <v>37</v>
      </c>
      <c r="B20" s="47" t="s">
        <v>65</v>
      </c>
      <c r="C20" s="50">
        <v>1600</v>
      </c>
      <c r="D20" s="47" t="s">
        <v>57</v>
      </c>
      <c r="E20" s="54">
        <v>10</v>
      </c>
      <c r="F20" s="83">
        <v>10</v>
      </c>
      <c r="G20" s="87">
        <v>2021</v>
      </c>
      <c r="H20" s="55">
        <v>300</v>
      </c>
      <c r="I20" s="18">
        <v>73.133047210300418</v>
      </c>
      <c r="J20" s="18">
        <v>61.545064377682401</v>
      </c>
      <c r="K20" s="18">
        <v>55.364806866952783</v>
      </c>
      <c r="L20" s="18">
        <v>46.094420600858371</v>
      </c>
      <c r="M20" s="18">
        <v>39.785407725321889</v>
      </c>
      <c r="N20" s="18">
        <v>34.763948497854081</v>
      </c>
      <c r="O20" s="18">
        <v>30</v>
      </c>
      <c r="P20" s="18">
        <v>31.545064377682404</v>
      </c>
      <c r="Q20" s="18">
        <v>62.703862660944203</v>
      </c>
      <c r="R20" s="18">
        <v>109.82832618025751</v>
      </c>
      <c r="S20" s="18">
        <v>142.66094420600857</v>
      </c>
      <c r="T20" s="18">
        <v>180.64377682403432</v>
      </c>
      <c r="U20" s="18">
        <v>206.90987124463518</v>
      </c>
      <c r="V20" s="18">
        <v>217.21030042918454</v>
      </c>
      <c r="W20" s="18">
        <v>220.68669527896995</v>
      </c>
      <c r="X20" s="18">
        <v>219.78540772532187</v>
      </c>
      <c r="Y20" s="18">
        <v>218.6266094420601</v>
      </c>
      <c r="Z20" s="18">
        <v>216.1802575107296</v>
      </c>
      <c r="AA20" s="18">
        <v>207.93991416309009</v>
      </c>
      <c r="AB20" s="18">
        <v>201.11587982832617</v>
      </c>
      <c r="AC20" s="18">
        <v>178.96995708154506</v>
      </c>
      <c r="AD20" s="18">
        <v>156.69527896995706</v>
      </c>
      <c r="AE20" s="18">
        <v>123.862660944206</v>
      </c>
      <c r="AF20" s="18">
        <v>90.643776824034333</v>
      </c>
      <c r="AG20" s="19">
        <f>SUM(I20:AF20)*365*0.8</f>
        <v>912995.02145922743</v>
      </c>
      <c r="AH20" s="20">
        <v>200000</v>
      </c>
      <c r="AI20" s="20">
        <v>100000</v>
      </c>
      <c r="AJ20" s="120">
        <v>5000</v>
      </c>
      <c r="AK20" s="20">
        <v>50000</v>
      </c>
      <c r="AL20" s="20">
        <f>SUM(AH20:AK20)</f>
        <v>355000</v>
      </c>
      <c r="AM20" s="20">
        <v>15000</v>
      </c>
      <c r="AN20" s="89">
        <f t="shared" ref="AN20:AN29" si="0">AL20-AM20</f>
        <v>340000</v>
      </c>
      <c r="AO20" s="102" t="s">
        <v>95</v>
      </c>
      <c r="AP20" s="103" t="s">
        <v>32</v>
      </c>
      <c r="AQ20" s="104" t="s">
        <v>96</v>
      </c>
      <c r="AR20" s="155"/>
      <c r="AS20" s="157"/>
      <c r="AT20" s="157"/>
      <c r="AU20" s="157"/>
      <c r="AV20" s="157"/>
    </row>
    <row r="21" spans="1:48" s="15" customFormat="1" ht="21" x14ac:dyDescent="0.35">
      <c r="A21" s="44" t="s">
        <v>71</v>
      </c>
      <c r="B21" s="48"/>
      <c r="C21" s="51"/>
      <c r="D21" s="48"/>
      <c r="E21" s="48"/>
      <c r="F21" s="84"/>
      <c r="G21" s="106"/>
      <c r="H21" s="40"/>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2"/>
      <c r="AH21" s="23"/>
      <c r="AI21" s="23"/>
      <c r="AJ21" s="23"/>
      <c r="AK21" s="23"/>
      <c r="AL21" s="24">
        <f t="shared" ref="AL21:AL29" si="1">SUM(AH21:AK21)</f>
        <v>0</v>
      </c>
      <c r="AM21" s="23"/>
      <c r="AN21" s="91">
        <f t="shared" si="0"/>
        <v>0</v>
      </c>
      <c r="AO21" s="97"/>
      <c r="AP21" s="96"/>
      <c r="AQ21" s="96"/>
      <c r="AR21" s="96"/>
      <c r="AS21" s="96"/>
      <c r="AT21" s="96"/>
      <c r="AU21" s="96"/>
      <c r="AV21" s="98"/>
    </row>
    <row r="22" spans="1:48" s="15" customFormat="1" ht="21" x14ac:dyDescent="0.35">
      <c r="A22" s="44" t="s">
        <v>72</v>
      </c>
      <c r="B22" s="48"/>
      <c r="C22" s="51"/>
      <c r="D22" s="48"/>
      <c r="E22" s="48"/>
      <c r="F22" s="84"/>
      <c r="G22" s="106"/>
      <c r="H22" s="40"/>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5"/>
      <c r="AH22" s="23"/>
      <c r="AI22" s="23"/>
      <c r="AJ22" s="23"/>
      <c r="AK22" s="23"/>
      <c r="AL22" s="24">
        <f t="shared" si="1"/>
        <v>0</v>
      </c>
      <c r="AM22" s="23"/>
      <c r="AN22" s="91">
        <f t="shared" si="0"/>
        <v>0</v>
      </c>
      <c r="AO22" s="94"/>
      <c r="AP22" s="90"/>
      <c r="AQ22" s="90"/>
      <c r="AR22" s="90"/>
      <c r="AS22" s="90"/>
      <c r="AT22" s="90"/>
      <c r="AU22" s="90"/>
      <c r="AV22" s="95"/>
    </row>
    <row r="23" spans="1:48" s="15" customFormat="1" ht="21" x14ac:dyDescent="0.35">
      <c r="A23" s="44" t="s">
        <v>73</v>
      </c>
      <c r="B23" s="48"/>
      <c r="C23" s="51"/>
      <c r="D23" s="48"/>
      <c r="E23" s="48"/>
      <c r="F23" s="84"/>
      <c r="G23" s="106"/>
      <c r="H23" s="40"/>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5"/>
      <c r="AH23" s="23"/>
      <c r="AI23" s="23"/>
      <c r="AJ23" s="23"/>
      <c r="AK23" s="23"/>
      <c r="AL23" s="24">
        <f t="shared" si="1"/>
        <v>0</v>
      </c>
      <c r="AM23" s="23"/>
      <c r="AN23" s="91">
        <f t="shared" si="0"/>
        <v>0</v>
      </c>
      <c r="AO23" s="94"/>
      <c r="AP23" s="90"/>
      <c r="AQ23" s="90"/>
      <c r="AR23" s="90"/>
      <c r="AS23" s="90"/>
      <c r="AT23" s="90"/>
      <c r="AU23" s="90"/>
      <c r="AV23" s="95"/>
    </row>
    <row r="24" spans="1:48" s="15" customFormat="1" ht="21" x14ac:dyDescent="0.35">
      <c r="A24" s="44" t="s">
        <v>74</v>
      </c>
      <c r="B24" s="48"/>
      <c r="C24" s="51"/>
      <c r="D24" s="48"/>
      <c r="E24" s="48"/>
      <c r="F24" s="84"/>
      <c r="G24" s="106"/>
      <c r="H24" s="40"/>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5"/>
      <c r="AH24" s="23"/>
      <c r="AI24" s="23"/>
      <c r="AJ24" s="23"/>
      <c r="AK24" s="23"/>
      <c r="AL24" s="24">
        <f t="shared" si="1"/>
        <v>0</v>
      </c>
      <c r="AM24" s="23"/>
      <c r="AN24" s="91">
        <f t="shared" si="0"/>
        <v>0</v>
      </c>
      <c r="AO24" s="94"/>
      <c r="AP24" s="90"/>
      <c r="AQ24" s="90"/>
      <c r="AR24" s="90"/>
      <c r="AS24" s="90"/>
      <c r="AT24" s="90"/>
      <c r="AU24" s="90"/>
      <c r="AV24" s="95"/>
    </row>
    <row r="25" spans="1:48" s="15" customFormat="1" ht="21" x14ac:dyDescent="0.35">
      <c r="A25" s="44" t="s">
        <v>75</v>
      </c>
      <c r="B25" s="48"/>
      <c r="C25" s="51"/>
      <c r="D25" s="48"/>
      <c r="E25" s="48"/>
      <c r="F25" s="84"/>
      <c r="G25" s="106"/>
      <c r="H25" s="40"/>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5"/>
      <c r="AH25" s="23"/>
      <c r="AI25" s="23"/>
      <c r="AJ25" s="23"/>
      <c r="AK25" s="23"/>
      <c r="AL25" s="24">
        <f t="shared" si="1"/>
        <v>0</v>
      </c>
      <c r="AM25" s="23"/>
      <c r="AN25" s="91">
        <f t="shared" si="0"/>
        <v>0</v>
      </c>
      <c r="AO25" s="94"/>
      <c r="AP25" s="90"/>
      <c r="AQ25" s="90"/>
      <c r="AR25" s="90"/>
      <c r="AS25" s="90"/>
      <c r="AT25" s="90"/>
      <c r="AU25" s="90"/>
      <c r="AV25" s="95"/>
    </row>
    <row r="26" spans="1:48" s="15" customFormat="1" ht="21" x14ac:dyDescent="0.35">
      <c r="A26" s="44" t="s">
        <v>76</v>
      </c>
      <c r="B26" s="48"/>
      <c r="C26" s="51"/>
      <c r="D26" s="48"/>
      <c r="E26" s="48"/>
      <c r="F26" s="84"/>
      <c r="G26" s="106"/>
      <c r="H26" s="40"/>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5"/>
      <c r="AH26" s="23"/>
      <c r="AI26" s="23"/>
      <c r="AJ26" s="23"/>
      <c r="AK26" s="23"/>
      <c r="AL26" s="24">
        <f t="shared" si="1"/>
        <v>0</v>
      </c>
      <c r="AM26" s="23"/>
      <c r="AN26" s="91">
        <f t="shared" si="0"/>
        <v>0</v>
      </c>
      <c r="AO26" s="94"/>
      <c r="AP26" s="90"/>
      <c r="AQ26" s="90"/>
      <c r="AR26" s="90"/>
      <c r="AS26" s="90"/>
      <c r="AT26" s="90"/>
      <c r="AU26" s="90"/>
      <c r="AV26" s="95"/>
    </row>
    <row r="27" spans="1:48" s="15" customFormat="1" ht="21" x14ac:dyDescent="0.35">
      <c r="A27" s="44" t="s">
        <v>77</v>
      </c>
      <c r="B27" s="48"/>
      <c r="C27" s="51"/>
      <c r="D27" s="48"/>
      <c r="E27" s="48"/>
      <c r="F27" s="84"/>
      <c r="G27" s="106"/>
      <c r="H27" s="40"/>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5"/>
      <c r="AH27" s="23"/>
      <c r="AI27" s="23"/>
      <c r="AJ27" s="23"/>
      <c r="AK27" s="23"/>
      <c r="AL27" s="24">
        <f t="shared" si="1"/>
        <v>0</v>
      </c>
      <c r="AM27" s="23"/>
      <c r="AN27" s="91">
        <f t="shared" si="0"/>
        <v>0</v>
      </c>
      <c r="AO27" s="94"/>
      <c r="AP27" s="90"/>
      <c r="AQ27" s="90"/>
      <c r="AR27" s="90"/>
      <c r="AS27" s="90"/>
      <c r="AT27" s="90"/>
      <c r="AU27" s="90"/>
      <c r="AV27" s="95"/>
    </row>
    <row r="28" spans="1:48" s="15" customFormat="1" ht="21" x14ac:dyDescent="0.35">
      <c r="A28" s="44" t="s">
        <v>78</v>
      </c>
      <c r="B28" s="48"/>
      <c r="C28" s="51"/>
      <c r="D28" s="48"/>
      <c r="E28" s="48"/>
      <c r="F28" s="84"/>
      <c r="G28" s="106"/>
      <c r="H28" s="40"/>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5"/>
      <c r="AH28" s="23"/>
      <c r="AI28" s="23"/>
      <c r="AJ28" s="23"/>
      <c r="AK28" s="23"/>
      <c r="AL28" s="24">
        <f t="shared" si="1"/>
        <v>0</v>
      </c>
      <c r="AM28" s="23"/>
      <c r="AN28" s="91">
        <f t="shared" si="0"/>
        <v>0</v>
      </c>
      <c r="AO28" s="94"/>
      <c r="AP28" s="90"/>
      <c r="AQ28" s="90"/>
      <c r="AR28" s="90"/>
      <c r="AS28" s="90"/>
      <c r="AT28" s="90"/>
      <c r="AU28" s="90"/>
      <c r="AV28" s="95"/>
    </row>
    <row r="29" spans="1:48" s="15" customFormat="1" ht="21.75" thickBot="1" x14ac:dyDescent="0.4">
      <c r="A29" s="44" t="s">
        <v>79</v>
      </c>
      <c r="B29" s="49"/>
      <c r="C29" s="52"/>
      <c r="D29" s="49"/>
      <c r="E29" s="49"/>
      <c r="F29" s="85"/>
      <c r="G29" s="86"/>
      <c r="H29" s="41"/>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7"/>
      <c r="AH29" s="28"/>
      <c r="AI29" s="28"/>
      <c r="AJ29" s="28"/>
      <c r="AK29" s="28"/>
      <c r="AL29" s="29">
        <f t="shared" si="1"/>
        <v>0</v>
      </c>
      <c r="AM29" s="28"/>
      <c r="AN29" s="92">
        <f t="shared" si="0"/>
        <v>0</v>
      </c>
      <c r="AO29" s="99"/>
      <c r="AP29" s="100"/>
      <c r="AQ29" s="100"/>
      <c r="AR29" s="100"/>
      <c r="AS29" s="100"/>
      <c r="AT29" s="100"/>
      <c r="AU29" s="100"/>
      <c r="AV29" s="101"/>
    </row>
    <row r="30" spans="1:48" s="32" customFormat="1" ht="19.5" thickBot="1" x14ac:dyDescent="0.35">
      <c r="A30" s="45" t="s">
        <v>42</v>
      </c>
      <c r="B30" s="70"/>
      <c r="C30" s="71">
        <f>SUM(C21:C29)</f>
        <v>0</v>
      </c>
      <c r="D30" s="70"/>
      <c r="E30" s="72"/>
      <c r="F30" s="73"/>
      <c r="G30" s="72"/>
      <c r="H30" s="82">
        <f t="shared" ref="H30:AG30" si="2">SUM(H21:H29)</f>
        <v>0</v>
      </c>
      <c r="I30" s="71">
        <f t="shared" si="2"/>
        <v>0</v>
      </c>
      <c r="J30" s="74">
        <f t="shared" si="2"/>
        <v>0</v>
      </c>
      <c r="K30" s="75">
        <f t="shared" si="2"/>
        <v>0</v>
      </c>
      <c r="L30" s="75">
        <f t="shared" si="2"/>
        <v>0</v>
      </c>
      <c r="M30" s="75">
        <f t="shared" si="2"/>
        <v>0</v>
      </c>
      <c r="N30" s="75">
        <f t="shared" si="2"/>
        <v>0</v>
      </c>
      <c r="O30" s="75">
        <f t="shared" si="2"/>
        <v>0</v>
      </c>
      <c r="P30" s="75">
        <f t="shared" si="2"/>
        <v>0</v>
      </c>
      <c r="Q30" s="75">
        <f t="shared" si="2"/>
        <v>0</v>
      </c>
      <c r="R30" s="75">
        <f t="shared" si="2"/>
        <v>0</v>
      </c>
      <c r="S30" s="75">
        <f t="shared" si="2"/>
        <v>0</v>
      </c>
      <c r="T30" s="75">
        <f t="shared" si="2"/>
        <v>0</v>
      </c>
      <c r="U30" s="75">
        <f t="shared" si="2"/>
        <v>0</v>
      </c>
      <c r="V30" s="75">
        <f t="shared" si="2"/>
        <v>0</v>
      </c>
      <c r="W30" s="75">
        <f t="shared" si="2"/>
        <v>0</v>
      </c>
      <c r="X30" s="75">
        <f t="shared" si="2"/>
        <v>0</v>
      </c>
      <c r="Y30" s="75">
        <f t="shared" si="2"/>
        <v>0</v>
      </c>
      <c r="Z30" s="75">
        <f t="shared" si="2"/>
        <v>0</v>
      </c>
      <c r="AA30" s="75">
        <f t="shared" si="2"/>
        <v>0</v>
      </c>
      <c r="AB30" s="75">
        <f t="shared" si="2"/>
        <v>0</v>
      </c>
      <c r="AC30" s="75">
        <f t="shared" si="2"/>
        <v>0</v>
      </c>
      <c r="AD30" s="75">
        <f t="shared" si="2"/>
        <v>0</v>
      </c>
      <c r="AE30" s="75">
        <f t="shared" si="2"/>
        <v>0</v>
      </c>
      <c r="AF30" s="75">
        <f t="shared" si="2"/>
        <v>0</v>
      </c>
      <c r="AG30" s="75">
        <f t="shared" si="2"/>
        <v>0</v>
      </c>
      <c r="AH30" s="76">
        <f>SUM(AH21:AH29)</f>
        <v>0</v>
      </c>
      <c r="AI30" s="76">
        <f t="shared" ref="AI30:AN30" si="3">SUM(AI21:AI29)</f>
        <v>0</v>
      </c>
      <c r="AJ30" s="76">
        <f>SUM(AJ21:AJ29)</f>
        <v>0</v>
      </c>
      <c r="AK30" s="76">
        <f>SUM(AK21:AK29)</f>
        <v>0</v>
      </c>
      <c r="AL30" s="76">
        <f>SUM(AH30:AK30)</f>
        <v>0</v>
      </c>
      <c r="AM30" s="76">
        <f t="shared" si="3"/>
        <v>0</v>
      </c>
      <c r="AN30" s="93">
        <f t="shared" si="3"/>
        <v>0</v>
      </c>
      <c r="AO30" s="166"/>
      <c r="AP30" s="167"/>
      <c r="AQ30" s="167"/>
      <c r="AR30" s="167"/>
      <c r="AS30" s="167"/>
      <c r="AT30" s="167"/>
      <c r="AU30" s="167"/>
      <c r="AV30" s="168"/>
    </row>
    <row r="31" spans="1:48" s="15" customFormat="1" ht="16.5" thickBot="1" x14ac:dyDescent="0.3">
      <c r="A31" s="30"/>
      <c r="B31" s="30"/>
      <c r="C31" s="30"/>
      <c r="D31" s="30"/>
      <c r="E31" s="30"/>
      <c r="F31" s="30"/>
      <c r="G31" s="30"/>
      <c r="H31" s="30"/>
    </row>
    <row r="32" spans="1:48" s="15" customFormat="1" ht="27" customHeight="1" x14ac:dyDescent="0.3">
      <c r="AH32" s="169" t="s">
        <v>83</v>
      </c>
      <c r="AI32" s="171"/>
      <c r="AJ32" s="172"/>
      <c r="AK32" s="172"/>
      <c r="AL32" s="172"/>
      <c r="AM32" s="173"/>
      <c r="AO32" s="177" t="s">
        <v>101</v>
      </c>
      <c r="AP32" s="178"/>
      <c r="AQ32" s="178"/>
      <c r="AR32" s="178"/>
      <c r="AS32" s="178"/>
      <c r="AT32" s="178"/>
      <c r="AU32" s="178"/>
      <c r="AV32" s="179"/>
    </row>
    <row r="33" spans="1:48" s="15" customFormat="1" ht="100.5" customHeight="1" x14ac:dyDescent="0.3">
      <c r="A33" s="66" t="s">
        <v>16</v>
      </c>
      <c r="B33" s="61" t="s">
        <v>2</v>
      </c>
      <c r="C33" s="61" t="s">
        <v>12</v>
      </c>
      <c r="AH33" s="170"/>
      <c r="AI33" s="174"/>
      <c r="AJ33" s="175"/>
      <c r="AK33" s="175"/>
      <c r="AL33" s="175"/>
      <c r="AM33" s="176"/>
      <c r="AN33"/>
      <c r="AO33" s="180" t="s">
        <v>102</v>
      </c>
      <c r="AP33" s="181"/>
      <c r="AQ33" s="182"/>
      <c r="AR33" s="189" t="s">
        <v>103</v>
      </c>
      <c r="AS33" s="189" t="s">
        <v>104</v>
      </c>
      <c r="AT33" s="189" t="s">
        <v>105</v>
      </c>
      <c r="AU33" s="189" t="s">
        <v>106</v>
      </c>
      <c r="AV33" s="192" t="s">
        <v>107</v>
      </c>
    </row>
    <row r="34" spans="1:48" s="15" customFormat="1" ht="18.75" x14ac:dyDescent="0.3">
      <c r="B34" s="65" t="s">
        <v>11</v>
      </c>
      <c r="C34" s="63"/>
      <c r="AH34" s="32"/>
      <c r="AI34"/>
      <c r="AJ34"/>
      <c r="AK34"/>
      <c r="AL34"/>
      <c r="AM34"/>
      <c r="AN34"/>
      <c r="AO34" s="183"/>
      <c r="AP34" s="184"/>
      <c r="AQ34" s="185"/>
      <c r="AR34" s="190"/>
      <c r="AS34" s="190"/>
      <c r="AT34" s="190"/>
      <c r="AU34" s="190"/>
      <c r="AV34" s="193"/>
    </row>
    <row r="35" spans="1:48" s="15" customFormat="1" ht="45" customHeight="1" x14ac:dyDescent="0.25">
      <c r="A35" s="17"/>
      <c r="B35" s="64" t="s">
        <v>10</v>
      </c>
      <c r="C35" s="63"/>
      <c r="AH35" s="158" t="s">
        <v>84</v>
      </c>
      <c r="AI35" s="160"/>
      <c r="AJ35" s="161"/>
      <c r="AK35" s="161"/>
      <c r="AL35" s="161"/>
      <c r="AM35" s="162"/>
      <c r="AN35"/>
      <c r="AO35" s="183"/>
      <c r="AP35" s="184"/>
      <c r="AQ35" s="185"/>
      <c r="AR35" s="190"/>
      <c r="AS35" s="190"/>
      <c r="AT35" s="190"/>
      <c r="AU35" s="190"/>
      <c r="AV35" s="193"/>
    </row>
    <row r="36" spans="1:48" s="15" customFormat="1" ht="63.75" customHeight="1" thickBot="1" x14ac:dyDescent="0.3">
      <c r="B36" s="65" t="s">
        <v>9</v>
      </c>
      <c r="C36" s="63"/>
      <c r="AH36" s="159"/>
      <c r="AI36" s="163"/>
      <c r="AJ36" s="164"/>
      <c r="AK36" s="164"/>
      <c r="AL36" s="164"/>
      <c r="AM36" s="165"/>
      <c r="AN36"/>
      <c r="AO36" s="186"/>
      <c r="AP36" s="187"/>
      <c r="AQ36" s="188"/>
      <c r="AR36" s="191"/>
      <c r="AS36" s="191"/>
      <c r="AT36" s="191"/>
      <c r="AU36" s="191"/>
      <c r="AV36" s="194"/>
    </row>
    <row r="37" spans="1:48" s="15" customFormat="1" ht="18.75" x14ac:dyDescent="0.25">
      <c r="A37" s="17"/>
      <c r="B37" s="64" t="s">
        <v>8</v>
      </c>
      <c r="C37" s="63"/>
      <c r="AG37"/>
      <c r="AH37"/>
      <c r="AI37"/>
      <c r="AJ37"/>
      <c r="AK37"/>
      <c r="AL37"/>
      <c r="AM37"/>
    </row>
    <row r="38" spans="1:48" s="15" customFormat="1" ht="18.75" x14ac:dyDescent="0.25">
      <c r="B38" s="65" t="s">
        <v>7</v>
      </c>
      <c r="C38" s="63"/>
    </row>
    <row r="39" spans="1:48" s="15" customFormat="1" ht="18.75" x14ac:dyDescent="0.25">
      <c r="A39" s="17"/>
      <c r="B39" s="64" t="s">
        <v>6</v>
      </c>
      <c r="C39" s="63"/>
    </row>
    <row r="40" spans="1:48" s="15" customFormat="1" ht="18.75" x14ac:dyDescent="0.25">
      <c r="B40" s="65" t="s">
        <v>5</v>
      </c>
      <c r="C40" s="63"/>
    </row>
    <row r="41" spans="1:48" s="15" customFormat="1" ht="18.75" x14ac:dyDescent="0.25">
      <c r="B41" s="62" t="s">
        <v>4</v>
      </c>
      <c r="C41" s="63"/>
    </row>
    <row r="42" spans="1:48" s="15" customFormat="1" ht="18.75" x14ac:dyDescent="0.25">
      <c r="B42" s="65" t="s">
        <v>3</v>
      </c>
      <c r="C42" s="63"/>
    </row>
    <row r="43" spans="1:48" s="15" customFormat="1" ht="15.75" x14ac:dyDescent="0.25"/>
    <row r="44" spans="1:48" s="15" customFormat="1" ht="15.75" x14ac:dyDescent="0.25"/>
    <row r="45" spans="1:48" s="15" customFormat="1" ht="15.75" x14ac:dyDescent="0.25"/>
    <row r="46" spans="1:48" s="15" customFormat="1" ht="15.75" x14ac:dyDescent="0.25"/>
    <row r="47" spans="1:48" s="15" customFormat="1" ht="15.75" x14ac:dyDescent="0.25"/>
    <row r="48" spans="1:48" s="15" customFormat="1" ht="15.75" x14ac:dyDescent="0.25"/>
    <row r="49" s="15" customFormat="1" ht="15.75" x14ac:dyDescent="0.25"/>
    <row r="50" s="15" customFormat="1" ht="15.75" x14ac:dyDescent="0.25"/>
    <row r="51" s="15" customFormat="1" ht="15.75" x14ac:dyDescent="0.25"/>
    <row r="52" s="15" customFormat="1" ht="15.75" x14ac:dyDescent="0.25"/>
    <row r="53" s="15" customFormat="1" ht="15.75" x14ac:dyDescent="0.25"/>
    <row r="54" s="15" customFormat="1" ht="15.75" x14ac:dyDescent="0.25"/>
    <row r="55" s="15" customFormat="1" ht="15.75" x14ac:dyDescent="0.25"/>
    <row r="56" s="15" customFormat="1" ht="15.75" x14ac:dyDescent="0.25"/>
    <row r="57" s="15" customFormat="1" ht="15.75" x14ac:dyDescent="0.25"/>
    <row r="58" s="15" customFormat="1" ht="15.75" x14ac:dyDescent="0.25"/>
    <row r="59" s="15" customFormat="1" ht="15.75" x14ac:dyDescent="0.25"/>
  </sheetData>
  <mergeCells count="27">
    <mergeCell ref="AH35:AH36"/>
    <mergeCell ref="AI35:AM36"/>
    <mergeCell ref="AO30:AV30"/>
    <mergeCell ref="AH32:AH33"/>
    <mergeCell ref="AI32:AM33"/>
    <mergeCell ref="AO32:AV32"/>
    <mergeCell ref="AO33:AQ36"/>
    <mergeCell ref="AR33:AR36"/>
    <mergeCell ref="AS33:AS36"/>
    <mergeCell ref="AT33:AT36"/>
    <mergeCell ref="AU33:AU36"/>
    <mergeCell ref="AV33:AV36"/>
    <mergeCell ref="I18:AG18"/>
    <mergeCell ref="AH18:AN18"/>
    <mergeCell ref="AO18:AV18"/>
    <mergeCell ref="AO19:AQ19"/>
    <mergeCell ref="AR19:AR20"/>
    <mergeCell ref="AS19:AS20"/>
    <mergeCell ref="AT19:AT20"/>
    <mergeCell ref="AU19:AU20"/>
    <mergeCell ref="AV19:AV20"/>
    <mergeCell ref="B18:H18"/>
    <mergeCell ref="A1:F1"/>
    <mergeCell ref="B3:C3"/>
    <mergeCell ref="A4:A6"/>
    <mergeCell ref="B4:C9"/>
    <mergeCell ref="B13:D15"/>
  </mergeCells>
  <pageMargins left="0.7" right="0.7" top="0.75" bottom="0.75" header="0.3" footer="0.3"/>
  <pageSetup scale="49" orientation="landscape" r:id="rId1"/>
  <tableParts count="1">
    <tablePart r:id="rId2"/>
  </tablePart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'Drop Downs'!$H$2:$H$6</xm:f>
          </x14:formula1>
          <xm:sqref>B21:B29</xm:sqref>
        </x14:dataValidation>
        <x14:dataValidation type="list" allowBlank="1" showInputMessage="1" showErrorMessage="1">
          <x14:formula1>
            <xm:f>'Drop Downs'!$G$2:$G$7</xm:f>
          </x14:formula1>
          <xm:sqref>D20:D29</xm:sqref>
        </x14:dataValidation>
        <x14:dataValidation type="list" allowBlank="1" showInputMessage="1" showErrorMessage="1">
          <x14:formula1>
            <xm:f>'Drop Downs'!$H$2:$H$8</xm:f>
          </x14:formula1>
          <xm:sqref>B20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H8"/>
  <sheetViews>
    <sheetView workbookViewId="0">
      <selection activeCell="F1" sqref="F1"/>
    </sheetView>
  </sheetViews>
  <sheetFormatPr defaultRowHeight="15" x14ac:dyDescent="0.25"/>
  <cols>
    <col min="7" max="7" width="22.28515625" bestFit="1" customWidth="1"/>
  </cols>
  <sheetData>
    <row r="2" spans="6:8" x14ac:dyDescent="0.25">
      <c r="F2" t="s">
        <v>33</v>
      </c>
      <c r="G2" t="s">
        <v>57</v>
      </c>
      <c r="H2" t="s">
        <v>63</v>
      </c>
    </row>
    <row r="3" spans="6:8" x14ac:dyDescent="0.25">
      <c r="F3" t="s">
        <v>34</v>
      </c>
      <c r="G3" t="s">
        <v>58</v>
      </c>
      <c r="H3" t="s">
        <v>64</v>
      </c>
    </row>
    <row r="4" spans="6:8" x14ac:dyDescent="0.25">
      <c r="F4" t="s">
        <v>35</v>
      </c>
      <c r="G4" t="s">
        <v>59</v>
      </c>
      <c r="H4" t="s">
        <v>65</v>
      </c>
    </row>
    <row r="5" spans="6:8" x14ac:dyDescent="0.25">
      <c r="G5" t="s">
        <v>60</v>
      </c>
      <c r="H5" t="s">
        <v>66</v>
      </c>
    </row>
    <row r="6" spans="6:8" x14ac:dyDescent="0.25">
      <c r="G6" t="s">
        <v>62</v>
      </c>
      <c r="H6" t="s">
        <v>67</v>
      </c>
    </row>
    <row r="7" spans="6:8" x14ac:dyDescent="0.25">
      <c r="G7" t="s">
        <v>61</v>
      </c>
      <c r="H7" t="s">
        <v>69</v>
      </c>
    </row>
    <row r="8" spans="6:8" x14ac:dyDescent="0.25">
      <c r="H8" t="s">
        <v>25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8" t="s">
        <v>50</v>
      </c>
      <c r="B1" s="8" t="s">
        <v>51</v>
      </c>
      <c r="C1" s="8" t="s">
        <v>54</v>
      </c>
      <c r="D1" s="8" t="s">
        <v>55</v>
      </c>
      <c r="E1" s="8" t="s">
        <v>56</v>
      </c>
      <c r="F1" s="8" t="s">
        <v>39</v>
      </c>
      <c r="G1" s="8" t="s">
        <v>53</v>
      </c>
      <c r="H1" s="8" t="s">
        <v>52</v>
      </c>
      <c r="I1" s="8" t="s">
        <v>43</v>
      </c>
      <c r="J1" s="8" t="s">
        <v>44</v>
      </c>
      <c r="K1" s="8" t="s">
        <v>45</v>
      </c>
      <c r="L1" s="8" t="s">
        <v>46</v>
      </c>
      <c r="M1" s="8" t="s">
        <v>47</v>
      </c>
      <c r="N1" s="8" t="s">
        <v>48</v>
      </c>
      <c r="O1" s="8" t="s">
        <v>49</v>
      </c>
      <c r="P1" s="9" t="s">
        <v>40</v>
      </c>
      <c r="Q1" s="9" t="s">
        <v>41</v>
      </c>
      <c r="R1" s="9" t="s">
        <v>36</v>
      </c>
    </row>
    <row r="2" spans="1:18" x14ac:dyDescent="0.25">
      <c r="B2">
        <f>Summary!$B$8</f>
        <v>0</v>
      </c>
      <c r="C2" t="e">
        <f>#REF!</f>
        <v>#REF!</v>
      </c>
      <c r="D2" t="e">
        <f>LOOKUP(#REF!,#REF!,#REF!)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row>
    <row r="3" spans="1:18" x14ac:dyDescent="0.25">
      <c r="B3">
        <f>Summary!$B$8</f>
        <v>0</v>
      </c>
      <c r="C3" t="e">
        <f>#REF!</f>
        <v>#REF!</v>
      </c>
      <c r="D3" t="e">
        <f>LOOKUP(#REF!,#REF!,#REF!)</f>
        <v>#REF!</v>
      </c>
      <c r="E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row>
    <row r="4" spans="1:18" x14ac:dyDescent="0.25">
      <c r="B4">
        <f>Summary!$B$8</f>
        <v>0</v>
      </c>
      <c r="C4" t="e">
        <f>#REF!</f>
        <v>#REF!</v>
      </c>
      <c r="D4" t="e">
        <f>LOOKUP(#REF!,#REF!,#REF!)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row>
    <row r="5" spans="1:18" x14ac:dyDescent="0.25">
      <c r="B5">
        <f>Summary!$B$8</f>
        <v>0</v>
      </c>
      <c r="C5" t="e">
        <f>#REF!</f>
        <v>#REF!</v>
      </c>
      <c r="D5" t="e">
        <f>LOOKUP(#REF!,#REF!,#REF!)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row>
    <row r="6" spans="1:18" x14ac:dyDescent="0.25">
      <c r="B6">
        <f>Summary!$B$8</f>
        <v>0</v>
      </c>
      <c r="C6" t="e">
        <f>#REF!</f>
        <v>#REF!</v>
      </c>
      <c r="D6" t="e">
        <f>LOOKUP(#REF!,#REF!,#REF!)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row>
    <row r="7" spans="1:18" x14ac:dyDescent="0.25">
      <c r="B7">
        <f>Summary!$B$8</f>
        <v>0</v>
      </c>
      <c r="C7" t="e">
        <f>#REF!</f>
        <v>#REF!</v>
      </c>
      <c r="D7" t="e">
        <f>LOOKUP(#REF!,#REF!,#REF!)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row>
    <row r="8" spans="1:18" x14ac:dyDescent="0.25">
      <c r="B8">
        <f>Summary!$B$8</f>
        <v>0</v>
      </c>
      <c r="C8" t="e">
        <f>#REF!</f>
        <v>#REF!</v>
      </c>
      <c r="D8" t="e">
        <f>LOOKUP(#REF!,#REF!,#REF!)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row>
    <row r="9" spans="1:18" x14ac:dyDescent="0.25">
      <c r="B9">
        <f>Summary!$B$8</f>
        <v>0</v>
      </c>
      <c r="C9" t="e">
        <f>#REF!</f>
        <v>#REF!</v>
      </c>
      <c r="D9" t="e">
        <f>LOOKUP(#REF!,#REF!,#REF!)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row>
    <row r="10" spans="1:18" x14ac:dyDescent="0.25">
      <c r="B10">
        <f>Summary!$B$8</f>
        <v>0</v>
      </c>
      <c r="C10" t="e">
        <f>#REF!</f>
        <v>#REF!</v>
      </c>
      <c r="D10" t="e">
        <f>LOOKUP(#REF!,#REF!,#REF!)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row>
    <row r="11" spans="1:18" x14ac:dyDescent="0.25">
      <c r="B11">
        <f>Summary!$B$8</f>
        <v>0</v>
      </c>
      <c r="C11" t="e">
        <f>#REF!</f>
        <v>#REF!</v>
      </c>
      <c r="D11" t="e">
        <f>LOOKUP(#REF!,#REF!,#REF!)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row>
    <row r="17" spans="1:6" s="1" customFormat="1" x14ac:dyDescent="0.25"/>
    <row r="18" spans="1:6" s="1" customFormat="1" x14ac:dyDescent="0.25">
      <c r="A18" s="5"/>
      <c r="B18" s="5"/>
      <c r="C18" s="5"/>
      <c r="D18" s="5"/>
      <c r="E18" s="5"/>
      <c r="F18" s="5"/>
    </row>
    <row r="19" spans="1:6" x14ac:dyDescent="0.25">
      <c r="A19" s="6"/>
      <c r="B19" s="6"/>
    </row>
    <row r="20" spans="1:6" x14ac:dyDescent="0.25">
      <c r="A20" s="7"/>
      <c r="B2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37206EDFC5CC4EBF3EF50018127012" ma:contentTypeVersion="0" ma:contentTypeDescription="Create a new document." ma:contentTypeScope="" ma:versionID="52215fd395c51b3387be2129ae082bd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03CC48-09F5-46E8-923D-43EA02D19F54}">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2.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3.xml><?xml version="1.0" encoding="utf-8"?>
<ds:datastoreItem xmlns:ds="http://schemas.openxmlformats.org/officeDocument/2006/customXml" ds:itemID="{441A087E-427C-4C1B-834D-178013BE4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Flushing </vt:lpstr>
      <vt:lpstr>Drop Downs</vt:lpstr>
      <vt:lpstr>DB</vt:lpstr>
    </vt:vector>
  </TitlesOfParts>
  <Company>Con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Jack (Mahama), Damei S</cp:lastModifiedBy>
  <cp:lastPrinted>2017-04-13T19:28:20Z</cp:lastPrinted>
  <dcterms:created xsi:type="dcterms:W3CDTF">2016-11-28T16:11:52Z</dcterms:created>
  <dcterms:modified xsi:type="dcterms:W3CDTF">2017-12-18T20:16:06Z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0x0101006E37206EDFC5CC4EBF3EF50018127012</vt:lpwstr>
  </property>
</Properties>
</file>